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<sst xmlns="http://schemas.openxmlformats.org/spreadsheetml/2006/main" count="44" uniqueCount="41">
  <si>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</si>
  <si>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</si>
  <si>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</si>
  <si>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</si>
  <si>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</si>
  <si>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</si>
  <si>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</si>
  <si>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</si>
  <si>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</si>
  <si>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</si>
  <si>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</si>
  <si>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</si>
  <si>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</si>
  <si>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</si>
  <si>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</si>
  <si>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</si>
  <si>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</si>
  <si>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</si>
  <si>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</si>
  <si>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</si>
  <si>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</si>
  <si>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</si>
  <si>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</si>
  <si>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</si>
  <si>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</si>
  <si>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</si>
  <si>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</si>
  <si>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</si>
  <si>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 xml:space="preserve"> Director general</t>
  </si>
  <si>
    <t>jr.Sima Cristina</t>
  </si>
  <si>
    <t>Intocmit,</t>
  </si>
  <si>
    <t>Sef Serviciu Decontare serv.medicale</t>
  </si>
  <si>
    <t>dr.Marin Danela Valentina</t>
  </si>
  <si>
    <t>consilier contractare ec.Termegan Liliana</t>
  </si>
  <si>
    <t>30.09.2022</t>
  </si>
  <si>
    <t>Total suma contractata Octomb.-Decembrie 2022</t>
  </si>
  <si>
    <t>special de Imunologie Ichroma II seria IR2SA030062 si cu 12 ( de la 64 la 76) numarul de puncte la criteriul de indeplinire a cerintelor de calitate.</t>
  </si>
  <si>
    <t xml:space="preserve"> Inregistreaza o majorare a punctajului  de 31,5 puncte , de la 775,39  puncte in luna aprilie 2022 la  806,9  puncte in luna septembrie 2022.</t>
  </si>
  <si>
    <t>2. La furnizorul Centrul Medical Diamed SRL se majoreaza cu 25 (de la 416,21 la 441,21 ), numarul de puncte la criteriul de evaluare a resurselor , ca urmare a achizitionarii unui Sistem</t>
  </si>
  <si>
    <t xml:space="preserve">Lista furnizorilor de analize medicale de laborator din judetul Dambovita si sumele repartizate pentru perioada Octombrie-Decembrie  2022,utilizand criteriile din anexa 19 la Ordinul MS/CNAS nr. 1.068/627/2021 si punctajul obtinut de furnizori la reevaluarea din luna aprilie 2022, actualizat  la aceasta data cu ocazia suplimentarii creditelor de angajament ca urmare a rectificarii bugetului de stat pe anul 2022,conform Filei de Buget nr. P 6.381/05.09.2022  si trimestrializarii creditelor de angajament conform Filelor de Buget nr. P 7.257/21.09.2022 si  P 7.409/27.09.2022
</t>
  </si>
  <si>
    <t>Nota: 1. Furnizorul Medalex SRL Gaesti,ca urmare a  reevaluarii punctajului, a obtinut  316,4 puncte la criteriul de evaluare a resurselor (76 de pct.  resurse umane, 216,4 pct.  resurse tehnice, 24 pct. logistica) si  490,5 puncte la criteriul de calitate ( 112 puncte pentru indeplinirea cerintelor si 378,5 puncte pentru participarea la schemele de intercomparare).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</si>
</sst>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4" fontId="4" fillId="34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center" vertical="justify"/>
    </xf>
    <xf numFmtId="0" fontId="4" fillId="0" borderId="0" xfId="0" applyFont="1" applyFill="1" applyAlignment="1">
      <alignment horizontal="center"/>
    </xf>
    <xf numFmtId="4" fontId="4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33" borderId="15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3" fontId="4" fillId="35" borderId="15" xfId="0" applyNumberFormat="1" applyFont="1" applyFill="1" applyBorder="1" applyAlignment="1">
      <alignment horizontal="right" vertical="top" wrapText="1"/>
    </xf>
    <xf numFmtId="4" fontId="4" fillId="36" borderId="15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4" fontId="4" fillId="35" borderId="14" xfId="0" applyNumberFormat="1" applyFont="1" applyFill="1" applyBorder="1" applyAlignment="1">
      <alignment vertical="top" wrapText="1"/>
    </xf>
    <xf numFmtId="2" fontId="4" fillId="36" borderId="14" xfId="0" applyNumberFormat="1" applyFont="1" applyFill="1" applyBorder="1" applyAlignment="1">
      <alignment vertical="top" wrapText="1"/>
    </xf>
    <xf numFmtId="0" fontId="4" fillId="34" borderId="14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6" fillId="0" borderId="0" xfId="0" applyFont="1" applyAlignment="1">
      <alignment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justify"/>
    </xf>
    <xf numFmtId="4" fontId="4" fillId="0" borderId="13" xfId="0" applyNumberFormat="1" applyFont="1" applyFill="1" applyBorder="1" applyAlignment="1">
      <alignment horizontal="center" vertical="justify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justify"/>
    </xf>
    <xf numFmtId="4" fontId="4" fillId="0" borderId="13" xfId="0" applyNumberFormat="1" applyFont="1" applyFill="1" applyBorder="1" applyAlignment="1">
      <alignment horizontal="right" vertical="justify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justify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8" xfId="0" applyNumberFormat="1" applyFont="1" applyFill="1" applyBorder="1" applyAlignment="1">
      <alignment horizontal="center" vertical="justify"/>
    </xf>
    <xf numFmtId="1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9"/>
  <sheetViews>
    <sheetView showGridLines="0" tabSelected="1" zoomScalePageLayoutView="0" workbookViewId="0" topLeftCell="A1">
      <selection activeCell="N25" sqref="N25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7" width="9.00390625" style="2" customWidth="1"/>
    <col min="8" max="8" width="12.7109375" style="2" customWidth="1"/>
    <col min="9" max="16384" width="9.140625" style="1" customWidth="1"/>
  </cols>
  <sheetData>
    <row r="1" spans="1:11" ht="12.75">
      <c r="A1" s="18" t="s">
        <v>24</v>
      </c>
      <c r="B1" s="19"/>
      <c r="C1" s="19"/>
      <c r="D1" s="19"/>
      <c r="E1" s="20"/>
      <c r="F1" s="20"/>
      <c r="G1" s="20"/>
      <c r="H1" s="20"/>
      <c r="I1" s="18"/>
      <c r="J1" s="18"/>
      <c r="K1" s="18"/>
    </row>
    <row r="2" spans="1:11" ht="12.75">
      <c r="A2" s="18"/>
      <c r="B2" s="19"/>
      <c r="C2" s="19"/>
      <c r="D2" s="19"/>
      <c r="E2" s="20"/>
      <c r="F2" s="20"/>
      <c r="G2" s="20"/>
      <c r="H2" s="20"/>
      <c r="I2" s="18"/>
      <c r="J2" s="18"/>
      <c r="K2" s="18"/>
    </row>
    <row r="3" spans="1:11" ht="12.75" customHeight="1">
      <c r="A3" s="58" t="s">
        <v>39</v>
      </c>
      <c r="B3" s="58"/>
      <c r="C3" s="58"/>
      <c r="D3" s="58"/>
      <c r="E3" s="58"/>
      <c r="F3" s="58"/>
      <c r="G3" s="58"/>
      <c r="H3" s="58"/>
      <c r="I3" s="57"/>
      <c r="J3" s="18"/>
      <c r="K3" s="18"/>
    </row>
    <row r="4" spans="1:11" ht="36" customHeight="1">
      <c r="A4" s="58"/>
      <c r="B4" s="58"/>
      <c r="C4" s="58"/>
      <c r="D4" s="58"/>
      <c r="E4" s="58"/>
      <c r="F4" s="58"/>
      <c r="G4" s="58"/>
      <c r="H4" s="58"/>
      <c r="I4" s="57"/>
      <c r="J4" s="21"/>
      <c r="K4" s="21"/>
    </row>
    <row r="5" spans="1:11" s="4" customFormat="1" ht="18.75" customHeight="1">
      <c r="A5" s="59" t="s">
        <v>0</v>
      </c>
      <c r="B5" s="66" t="s">
        <v>35</v>
      </c>
      <c r="C5" s="62">
        <v>1</v>
      </c>
      <c r="D5" s="63"/>
      <c r="E5" s="62">
        <v>2</v>
      </c>
      <c r="F5" s="68"/>
      <c r="G5" s="68"/>
      <c r="H5" s="63"/>
      <c r="I5" s="22"/>
      <c r="J5" s="22"/>
      <c r="K5" s="22"/>
    </row>
    <row r="6" spans="1:11" s="4" customFormat="1" ht="20.25" customHeight="1">
      <c r="A6" s="60"/>
      <c r="B6" s="67"/>
      <c r="C6" s="64" t="s">
        <v>15</v>
      </c>
      <c r="D6" s="65"/>
      <c r="E6" s="64" t="s">
        <v>14</v>
      </c>
      <c r="F6" s="69"/>
      <c r="G6" s="69"/>
      <c r="H6" s="65"/>
      <c r="I6" s="22"/>
      <c r="J6" s="22"/>
      <c r="K6" s="22"/>
    </row>
    <row r="7" spans="1:11" s="6" customFormat="1" ht="12.75" customHeight="1">
      <c r="A7" s="60"/>
      <c r="B7" s="23"/>
      <c r="C7" s="8"/>
      <c r="D7" s="7">
        <v>0.5</v>
      </c>
      <c r="E7" s="8"/>
      <c r="F7" s="9">
        <v>0.25</v>
      </c>
      <c r="G7" s="10"/>
      <c r="H7" s="11">
        <v>0.25</v>
      </c>
      <c r="I7" s="24"/>
      <c r="J7" s="24"/>
      <c r="K7" s="24"/>
    </row>
    <row r="8" spans="1:11" s="4" customFormat="1" ht="14.25" customHeight="1">
      <c r="A8" s="61"/>
      <c r="B8" s="25">
        <v>786120</v>
      </c>
      <c r="C8" s="26" t="s">
        <v>2</v>
      </c>
      <c r="D8" s="26" t="s">
        <v>4</v>
      </c>
      <c r="E8" s="26" t="s">
        <v>1</v>
      </c>
      <c r="F8" s="26" t="s">
        <v>4</v>
      </c>
      <c r="G8" s="27" t="s">
        <v>1</v>
      </c>
      <c r="H8" s="27" t="s">
        <v>4</v>
      </c>
      <c r="I8" s="22"/>
      <c r="J8" s="22"/>
      <c r="K8" s="22"/>
    </row>
    <row r="9" spans="1:11" s="4" customFormat="1" ht="12.75" customHeight="1">
      <c r="A9" s="28"/>
      <c r="B9" s="29"/>
      <c r="C9" s="26"/>
      <c r="D9" s="26"/>
      <c r="E9" s="45" t="s">
        <v>17</v>
      </c>
      <c r="F9" s="46"/>
      <c r="G9" s="47" t="s">
        <v>18</v>
      </c>
      <c r="H9" s="48"/>
      <c r="I9" s="22"/>
      <c r="J9" s="22"/>
      <c r="K9" s="22"/>
    </row>
    <row r="10" spans="1:11" s="5" customFormat="1" ht="11.25" customHeight="1">
      <c r="A10" s="30"/>
      <c r="B10" s="29"/>
      <c r="C10" s="31"/>
      <c r="D10" s="31">
        <v>393060</v>
      </c>
      <c r="E10" s="49">
        <v>196530</v>
      </c>
      <c r="F10" s="50"/>
      <c r="G10" s="51">
        <v>196530</v>
      </c>
      <c r="H10" s="52"/>
      <c r="I10" s="32"/>
      <c r="J10" s="32"/>
      <c r="K10" s="32"/>
    </row>
    <row r="11" spans="1:11" ht="12.75">
      <c r="A11" s="33" t="s">
        <v>19</v>
      </c>
      <c r="B11" s="34">
        <f>D11+F11+H11</f>
        <v>118491.28254400002</v>
      </c>
      <c r="C11" s="35">
        <v>1776</v>
      </c>
      <c r="D11" s="36">
        <f aca="true" t="shared" si="0" ref="D11:D22">C11*$D$24</f>
        <v>82305.06854400001</v>
      </c>
      <c r="E11" s="37">
        <v>139</v>
      </c>
      <c r="F11" s="38">
        <f aca="true" t="shared" si="1" ref="F11:F22">ROUND($E$24*E11,2)</f>
        <v>19939.91</v>
      </c>
      <c r="G11" s="39">
        <v>614</v>
      </c>
      <c r="H11" s="38">
        <f aca="true" t="shared" si="2" ref="H11:H22">ROUND($G$24*G11,3)</f>
        <v>16246.304</v>
      </c>
      <c r="I11" s="18"/>
      <c r="J11" s="18"/>
      <c r="K11" s="18"/>
    </row>
    <row r="12" spans="1:11" ht="12.75">
      <c r="A12" s="33" t="s">
        <v>10</v>
      </c>
      <c r="B12" s="34">
        <f aca="true" t="shared" si="3" ref="B12:B22">D12+F12+H12</f>
        <v>71523.94236480001</v>
      </c>
      <c r="C12" s="35">
        <v>691.7</v>
      </c>
      <c r="D12" s="36">
        <f t="shared" si="0"/>
        <v>32055.414364800003</v>
      </c>
      <c r="E12" s="37">
        <v>132</v>
      </c>
      <c r="F12" s="38">
        <f t="shared" si="1"/>
        <v>18935.74</v>
      </c>
      <c r="G12" s="39">
        <v>776</v>
      </c>
      <c r="H12" s="38">
        <f t="shared" si="2"/>
        <v>20532.788</v>
      </c>
      <c r="I12" s="18"/>
      <c r="J12" s="18"/>
      <c r="K12" s="18"/>
    </row>
    <row r="13" spans="1:11" ht="14.25" customHeight="1">
      <c r="A13" s="33" t="s">
        <v>23</v>
      </c>
      <c r="B13" s="34">
        <f t="shared" si="3"/>
        <v>90118.33889568</v>
      </c>
      <c r="C13" s="35">
        <v>1179.72</v>
      </c>
      <c r="D13" s="36">
        <f t="shared" si="0"/>
        <v>54671.69789568</v>
      </c>
      <c r="E13" s="37">
        <v>132</v>
      </c>
      <c r="F13" s="38">
        <f t="shared" si="1"/>
        <v>18935.74</v>
      </c>
      <c r="G13" s="39">
        <v>624</v>
      </c>
      <c r="H13" s="38">
        <f t="shared" si="2"/>
        <v>16510.901</v>
      </c>
      <c r="I13" s="18"/>
      <c r="J13" s="18"/>
      <c r="K13" s="18"/>
    </row>
    <row r="14" spans="1:11" ht="12.75">
      <c r="A14" s="33" t="s">
        <v>7</v>
      </c>
      <c r="B14" s="34">
        <f>D14+F14+H14</f>
        <v>113041.99728672001</v>
      </c>
      <c r="C14" s="35">
        <v>1228.63</v>
      </c>
      <c r="D14" s="36">
        <f t="shared" si="0"/>
        <v>56938.33128672001</v>
      </c>
      <c r="E14" s="37">
        <v>155</v>
      </c>
      <c r="F14" s="38">
        <f t="shared" si="1"/>
        <v>22235.15</v>
      </c>
      <c r="G14" s="39">
        <v>1280</v>
      </c>
      <c r="H14" s="38">
        <f t="shared" si="2"/>
        <v>33868.516</v>
      </c>
      <c r="I14" s="18"/>
      <c r="J14" s="18"/>
      <c r="K14" s="18"/>
    </row>
    <row r="15" spans="1:11" ht="12.75">
      <c r="A15" s="33" t="s">
        <v>8</v>
      </c>
      <c r="B15" s="34">
        <f t="shared" si="3"/>
        <v>40491.21332224</v>
      </c>
      <c r="C15" s="35">
        <v>441.21</v>
      </c>
      <c r="D15" s="36">
        <f t="shared" si="0"/>
        <v>20446.97032224</v>
      </c>
      <c r="E15" s="37">
        <v>76</v>
      </c>
      <c r="F15" s="38">
        <f t="shared" si="1"/>
        <v>10902.39</v>
      </c>
      <c r="G15" s="39">
        <v>345.5</v>
      </c>
      <c r="H15" s="38">
        <f t="shared" si="2"/>
        <v>9141.853</v>
      </c>
      <c r="I15" s="18"/>
      <c r="J15" s="18"/>
      <c r="K15" s="18"/>
    </row>
    <row r="16" spans="1:11" ht="12.75">
      <c r="A16" s="33" t="s">
        <v>12</v>
      </c>
      <c r="B16" s="34">
        <f t="shared" si="3"/>
        <v>40744.6234816</v>
      </c>
      <c r="C16" s="35">
        <v>316.4</v>
      </c>
      <c r="D16" s="36">
        <f t="shared" si="0"/>
        <v>14662.9074816</v>
      </c>
      <c r="E16" s="37">
        <v>112</v>
      </c>
      <c r="F16" s="38">
        <f t="shared" si="1"/>
        <v>16066.69</v>
      </c>
      <c r="G16" s="39">
        <v>378.5</v>
      </c>
      <c r="H16" s="38">
        <f t="shared" si="2"/>
        <v>10015.026</v>
      </c>
      <c r="I16" s="18"/>
      <c r="J16" s="18"/>
      <c r="K16" s="18"/>
    </row>
    <row r="17" spans="1:11" ht="12.75">
      <c r="A17" s="33" t="s">
        <v>9</v>
      </c>
      <c r="B17" s="34">
        <f t="shared" si="3"/>
        <v>70335.55165824</v>
      </c>
      <c r="C17" s="35">
        <v>778.96</v>
      </c>
      <c r="D17" s="36">
        <f t="shared" si="0"/>
        <v>36099.29965824</v>
      </c>
      <c r="E17" s="37">
        <v>116</v>
      </c>
      <c r="F17" s="38">
        <f t="shared" si="1"/>
        <v>16640.5</v>
      </c>
      <c r="G17" s="39">
        <v>665</v>
      </c>
      <c r="H17" s="38">
        <f t="shared" si="2"/>
        <v>17595.752</v>
      </c>
      <c r="I17" s="18"/>
      <c r="J17" s="18"/>
      <c r="K17" s="18"/>
    </row>
    <row r="18" spans="1:11" ht="12.75">
      <c r="A18" s="33" t="s">
        <v>6</v>
      </c>
      <c r="B18" s="34">
        <f t="shared" si="3"/>
        <v>47550.8465424</v>
      </c>
      <c r="C18" s="35">
        <v>410.85</v>
      </c>
      <c r="D18" s="36">
        <f t="shared" si="0"/>
        <v>19039.9985424</v>
      </c>
      <c r="E18" s="37">
        <v>89</v>
      </c>
      <c r="F18" s="38">
        <f t="shared" si="1"/>
        <v>12767.28</v>
      </c>
      <c r="G18" s="39">
        <v>595</v>
      </c>
      <c r="H18" s="38">
        <f t="shared" si="2"/>
        <v>15743.568</v>
      </c>
      <c r="I18" s="18"/>
      <c r="J18" s="18"/>
      <c r="K18" s="18"/>
    </row>
    <row r="19" spans="1:11" ht="12.75">
      <c r="A19" s="33" t="s">
        <v>20</v>
      </c>
      <c r="B19" s="34">
        <f t="shared" si="3"/>
        <v>53108.33069632</v>
      </c>
      <c r="C19" s="35">
        <v>238.28</v>
      </c>
      <c r="D19" s="36">
        <f t="shared" si="0"/>
        <v>11042.59669632</v>
      </c>
      <c r="E19" s="37">
        <v>130</v>
      </c>
      <c r="F19" s="38">
        <f t="shared" si="1"/>
        <v>18648.83</v>
      </c>
      <c r="G19" s="39">
        <v>885</v>
      </c>
      <c r="H19" s="38">
        <f t="shared" si="2"/>
        <v>23416.904</v>
      </c>
      <c r="I19" s="18"/>
      <c r="J19" s="18"/>
      <c r="K19" s="18"/>
    </row>
    <row r="20" spans="1:11" ht="12.75">
      <c r="A20" s="33" t="s">
        <v>26</v>
      </c>
      <c r="B20" s="34">
        <f t="shared" si="3"/>
        <v>46090.7145696</v>
      </c>
      <c r="C20" s="35">
        <v>368.4</v>
      </c>
      <c r="D20" s="36">
        <f t="shared" si="0"/>
        <v>17072.7405696</v>
      </c>
      <c r="E20" s="37">
        <v>106</v>
      </c>
      <c r="F20" s="38">
        <f t="shared" si="1"/>
        <v>15205.97</v>
      </c>
      <c r="G20" s="39">
        <v>522</v>
      </c>
      <c r="H20" s="38">
        <f t="shared" si="2"/>
        <v>13812.004</v>
      </c>
      <c r="I20" s="18"/>
      <c r="J20" s="18"/>
      <c r="K20" s="18"/>
    </row>
    <row r="21" spans="1:11" ht="12.75">
      <c r="A21" s="33" t="s">
        <v>22</v>
      </c>
      <c r="B21" s="34">
        <f t="shared" si="3"/>
        <v>44182.219329600004</v>
      </c>
      <c r="C21" s="35">
        <v>408.4</v>
      </c>
      <c r="D21" s="36">
        <f t="shared" si="0"/>
        <v>18926.458329600002</v>
      </c>
      <c r="E21" s="37">
        <v>102</v>
      </c>
      <c r="F21" s="38">
        <f t="shared" si="1"/>
        <v>14632.16</v>
      </c>
      <c r="G21" s="39">
        <v>401.5</v>
      </c>
      <c r="H21" s="38">
        <f t="shared" si="2"/>
        <v>10623.601</v>
      </c>
      <c r="I21" s="18"/>
      <c r="J21" s="18"/>
      <c r="K21" s="18"/>
    </row>
    <row r="22" spans="1:11" ht="12.75">
      <c r="A22" s="33" t="s">
        <v>25</v>
      </c>
      <c r="B22" s="34">
        <f t="shared" si="3"/>
        <v>50440.95699200001</v>
      </c>
      <c r="C22" s="35">
        <v>643</v>
      </c>
      <c r="D22" s="36">
        <f t="shared" si="0"/>
        <v>29798.512992000004</v>
      </c>
      <c r="E22" s="37">
        <v>81</v>
      </c>
      <c r="F22" s="38">
        <f t="shared" si="1"/>
        <v>11619.66</v>
      </c>
      <c r="G22" s="39">
        <v>341</v>
      </c>
      <c r="H22" s="38">
        <f t="shared" si="2"/>
        <v>9022.784</v>
      </c>
      <c r="I22" s="18"/>
      <c r="J22" s="18"/>
      <c r="K22" s="18"/>
    </row>
    <row r="23" spans="1:11" ht="14.25" customHeight="1">
      <c r="A23" s="40" t="s">
        <v>5</v>
      </c>
      <c r="B23" s="17">
        <f aca="true" t="shared" si="4" ref="B23:H23">SUM(B11:B22)</f>
        <v>786120.0176832</v>
      </c>
      <c r="C23" s="17">
        <f t="shared" si="4"/>
        <v>8481.55</v>
      </c>
      <c r="D23" s="17">
        <f t="shared" si="4"/>
        <v>393059.9966832</v>
      </c>
      <c r="E23" s="17">
        <f t="shared" si="4"/>
        <v>1370</v>
      </c>
      <c r="F23" s="17">
        <f t="shared" si="4"/>
        <v>196530.02000000005</v>
      </c>
      <c r="G23" s="17">
        <f t="shared" si="4"/>
        <v>7427.5</v>
      </c>
      <c r="H23" s="17">
        <f t="shared" si="4"/>
        <v>196530.00100000005</v>
      </c>
      <c r="I23" s="18"/>
      <c r="J23" s="18"/>
      <c r="K23" s="18"/>
    </row>
    <row r="24" spans="1:11" ht="12.75" customHeight="1">
      <c r="A24" s="33" t="s">
        <v>3</v>
      </c>
      <c r="B24" s="41"/>
      <c r="C24" s="42"/>
      <c r="D24" s="42">
        <f>ROUND(D10/C23,6)</f>
        <v>46.342944</v>
      </c>
      <c r="E24" s="43">
        <f>ROUND(B8*25%/E23,6)</f>
        <v>143.452555</v>
      </c>
      <c r="F24" s="43"/>
      <c r="G24" s="43">
        <f>ROUND(B8*25%/G23,6)</f>
        <v>26.459778</v>
      </c>
      <c r="H24" s="43"/>
      <c r="I24" s="18"/>
      <c r="J24" s="18"/>
      <c r="K24" s="18"/>
    </row>
    <row r="25" spans="1:11" ht="13.5" customHeight="1">
      <c r="A25" s="55" t="s">
        <v>40</v>
      </c>
      <c r="B25" s="56"/>
      <c r="C25" s="56"/>
      <c r="D25" s="56"/>
      <c r="E25" s="56"/>
      <c r="F25" s="56"/>
      <c r="G25" s="56"/>
      <c r="H25" s="56"/>
      <c r="I25" s="54"/>
      <c r="J25" s="57"/>
      <c r="K25" s="57"/>
    </row>
    <row r="26" spans="1:11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7"/>
      <c r="K26" s="57"/>
    </row>
    <row r="27" spans="1:11" ht="12.75" customHeight="1">
      <c r="A27" s="53" t="s">
        <v>37</v>
      </c>
      <c r="B27" s="53"/>
      <c r="C27" s="53"/>
      <c r="D27" s="53"/>
      <c r="E27" s="53"/>
      <c r="F27" s="53"/>
      <c r="G27" s="53"/>
      <c r="H27" s="53"/>
      <c r="I27" s="53"/>
      <c r="J27" s="44"/>
      <c r="K27" s="18"/>
    </row>
    <row r="28" spans="1:11" ht="12" customHeight="1">
      <c r="A28" s="53" t="s">
        <v>38</v>
      </c>
      <c r="B28" s="53"/>
      <c r="C28" s="53"/>
      <c r="D28" s="53"/>
      <c r="E28" s="53"/>
      <c r="F28" s="53"/>
      <c r="G28" s="53"/>
      <c r="H28" s="53"/>
      <c r="I28" s="53"/>
      <c r="J28" s="57"/>
      <c r="K28" s="57"/>
    </row>
    <row r="29" spans="1:11" ht="12" customHeight="1">
      <c r="A29" s="53" t="s">
        <v>36</v>
      </c>
      <c r="B29" s="54"/>
      <c r="C29" s="54"/>
      <c r="D29" s="54"/>
      <c r="E29" s="54"/>
      <c r="F29" s="54"/>
      <c r="G29" s="54"/>
      <c r="H29" s="54"/>
      <c r="I29" s="54"/>
      <c r="J29" s="44"/>
      <c r="K29" s="18"/>
    </row>
    <row r="30" spans="1:15" ht="12" customHeight="1">
      <c r="A30" s="13"/>
      <c r="B30" s="12"/>
      <c r="C30" s="12"/>
      <c r="D30" s="12"/>
      <c r="E30" s="12"/>
      <c r="F30" s="12"/>
      <c r="G30" s="12"/>
      <c r="H30" s="12"/>
      <c r="I30" s="12"/>
      <c r="J30" s="44"/>
      <c r="K30" s="18"/>
      <c r="O30" s="14"/>
    </row>
    <row r="31" spans="1:11" ht="12.75">
      <c r="A31" s="14" t="s">
        <v>28</v>
      </c>
      <c r="B31" s="14" t="s">
        <v>11</v>
      </c>
      <c r="C31" s="14"/>
      <c r="D31" s="14"/>
      <c r="E31" s="14"/>
      <c r="F31" s="14" t="s">
        <v>16</v>
      </c>
      <c r="G31" s="14"/>
      <c r="H31" s="14"/>
      <c r="I31" s="14"/>
      <c r="J31" s="14"/>
      <c r="K31" s="14"/>
    </row>
    <row r="32" spans="1:11" ht="12.75">
      <c r="A32" s="14" t="s">
        <v>29</v>
      </c>
      <c r="B32" s="14" t="s">
        <v>27</v>
      </c>
      <c r="C32" s="14"/>
      <c r="D32" s="14"/>
      <c r="E32" s="14"/>
      <c r="F32" s="14" t="s">
        <v>21</v>
      </c>
      <c r="G32" s="14"/>
      <c r="H32" s="14"/>
      <c r="I32" s="14"/>
      <c r="J32" s="14"/>
      <c r="K32" s="14"/>
    </row>
    <row r="33" spans="1:11" ht="12.75">
      <c r="A33" s="15"/>
      <c r="B33" s="15"/>
      <c r="C33" s="15"/>
      <c r="D33" s="15"/>
      <c r="E33" s="14"/>
      <c r="F33" s="14"/>
      <c r="G33" s="14"/>
      <c r="H33" s="16"/>
      <c r="I33" s="14"/>
      <c r="J33" s="14"/>
      <c r="K33" s="14"/>
    </row>
    <row r="34" spans="1:11" ht="12.75">
      <c r="A34" s="15"/>
      <c r="B34" s="15"/>
      <c r="C34" s="15"/>
      <c r="D34" s="15"/>
      <c r="E34" s="15"/>
      <c r="F34" s="15"/>
      <c r="G34" s="15"/>
      <c r="H34" s="14"/>
      <c r="I34" s="14"/>
      <c r="J34" s="16"/>
      <c r="K34" s="14"/>
    </row>
    <row r="35" spans="1:11" ht="12.75">
      <c r="A35" s="15"/>
      <c r="B35" s="15" t="s">
        <v>31</v>
      </c>
      <c r="C35" s="14"/>
      <c r="D35" s="14"/>
      <c r="E35" s="15"/>
      <c r="F35" s="14" t="s">
        <v>30</v>
      </c>
      <c r="G35" s="14"/>
      <c r="H35" s="15"/>
      <c r="I35" s="15"/>
      <c r="J35" s="16"/>
      <c r="K35" s="14"/>
    </row>
    <row r="36" spans="1:11" ht="12.75">
      <c r="A36" s="15"/>
      <c r="B36" s="15" t="s">
        <v>32</v>
      </c>
      <c r="C36" s="14"/>
      <c r="D36" s="14"/>
      <c r="E36" s="15"/>
      <c r="F36" s="14" t="s">
        <v>33</v>
      </c>
      <c r="G36" s="14"/>
      <c r="H36" s="15"/>
      <c r="I36" s="15"/>
      <c r="J36" s="16" t="s">
        <v>34</v>
      </c>
      <c r="K36" s="14"/>
    </row>
    <row r="37" spans="1:8" ht="12.75">
      <c r="A37" s="2" t="s">
        <v>13</v>
      </c>
      <c r="B37" s="2"/>
      <c r="C37" s="1"/>
      <c r="D37" s="1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  <row r="46" spans="1:8" ht="12.75">
      <c r="A46" s="2"/>
      <c r="B46" s="2"/>
      <c r="C46" s="2"/>
      <c r="D46" s="2"/>
      <c r="E46" s="1"/>
      <c r="F46" s="1"/>
      <c r="G46" s="1"/>
      <c r="H46" s="1"/>
    </row>
    <row r="47" spans="1:8" ht="12.75">
      <c r="A47" s="2"/>
      <c r="B47" s="2"/>
      <c r="C47" s="2"/>
      <c r="D47" s="2"/>
      <c r="E47" s="1"/>
      <c r="F47" s="1"/>
      <c r="G47" s="1"/>
      <c r="H47" s="1"/>
    </row>
    <row r="48" spans="1:8" ht="12.75">
      <c r="A48" s="2"/>
      <c r="B48" s="2"/>
      <c r="C48" s="2"/>
      <c r="D48" s="2"/>
      <c r="E48" s="1"/>
      <c r="F48" s="1"/>
      <c r="G48" s="1"/>
      <c r="H48" s="1"/>
    </row>
    <row r="49" spans="1:8" ht="12.75">
      <c r="A49" s="2"/>
      <c r="B49" s="2"/>
      <c r="C49" s="2"/>
      <c r="D49" s="2"/>
      <c r="E49" s="1"/>
      <c r="F49" s="1"/>
      <c r="G49" s="1"/>
      <c r="H49" s="1"/>
    </row>
  </sheetData>
  <sheetProtection/>
  <mergeCells count="15">
    <mergeCell ref="A5:A8"/>
    <mergeCell ref="C5:D5"/>
    <mergeCell ref="C6:D6"/>
    <mergeCell ref="B5:B6"/>
    <mergeCell ref="E5:H5"/>
    <mergeCell ref="E6:H6"/>
    <mergeCell ref="A3:I4"/>
    <mergeCell ref="E9:F9"/>
    <mergeCell ref="G9:H9"/>
    <mergeCell ref="E10:F10"/>
    <mergeCell ref="G10:H10"/>
    <mergeCell ref="A29:I29"/>
    <mergeCell ref="A25:K26"/>
    <mergeCell ref="A28:K28"/>
    <mergeCell ref="A27:I27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2022-10-04T11:37:16Z</cp:lastPrinted>
  <dcterms:created xsi:type="dcterms:W3CDTF">2003-01-21T08:22:40Z</dcterms:created>
  <dcterms:modified xsi:type="dcterms:W3CDTF">2022-10-04T12:01:29Z</dcterms:modified>
  <cp:category/>
  <cp:version/>
  <cp:contentType/>
  <cp:contentStatus/>
</cp:coreProperties>
</file>